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AVLENIE\Desktop\Собрание 2026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9" i="1" l="1"/>
  <c r="E51" i="1" l="1"/>
  <c r="L27" i="1" l="1"/>
  <c r="J28" i="1"/>
  <c r="L55" i="1" l="1"/>
  <c r="E13" i="1"/>
  <c r="F13" i="1"/>
  <c r="G13" i="1" l="1"/>
  <c r="H5" i="1"/>
  <c r="H4" i="1"/>
  <c r="J4" i="1" s="1"/>
  <c r="I4" i="1" l="1"/>
  <c r="E54" i="1"/>
</calcChain>
</file>

<file path=xl/sharedStrings.xml><?xml version="1.0" encoding="utf-8"?>
<sst xmlns="http://schemas.openxmlformats.org/spreadsheetml/2006/main" count="60" uniqueCount="60">
  <si>
    <t>С водой</t>
  </si>
  <si>
    <t>Без воды</t>
  </si>
  <si>
    <t>Всего</t>
  </si>
  <si>
    <t>Размер  взноса с участка (руб) (Vconst=Zconst/No)</t>
  </si>
  <si>
    <t>Размер взноса c  сотки (руб) Vvar=Zvar* Sn/So</t>
  </si>
  <si>
    <r>
      <t xml:space="preserve">Площадь участков членов СНТ </t>
    </r>
    <r>
      <rPr>
        <b/>
        <sz val="12"/>
        <color rgb="FF000000"/>
        <rFont val="Times New Roman"/>
        <family val="1"/>
        <charset val="204"/>
      </rPr>
      <t>(So)</t>
    </r>
  </si>
  <si>
    <r>
      <t xml:space="preserve">Количество участков членов СНТ </t>
    </r>
    <r>
      <rPr>
        <b/>
        <sz val="12"/>
        <color rgb="FF000000"/>
        <rFont val="Times New Roman"/>
        <family val="1"/>
        <charset val="204"/>
      </rPr>
      <t>(No)</t>
    </r>
  </si>
  <si>
    <t>ПРИХОД</t>
  </si>
  <si>
    <t>СУММА СМЕТЫ</t>
  </si>
  <si>
    <t>Плата</t>
  </si>
  <si>
    <t>РАСХОД</t>
  </si>
  <si>
    <t>штатных единиц</t>
  </si>
  <si>
    <t>мес.</t>
  </si>
  <si>
    <t>Величина затрат (руб)</t>
  </si>
  <si>
    <t>Председатель</t>
  </si>
  <si>
    <t>Бухгалтер-кассир</t>
  </si>
  <si>
    <t>Заместитель председателя</t>
  </si>
  <si>
    <t xml:space="preserve">Электрик </t>
  </si>
  <si>
    <t>Гл. энергетик 1</t>
  </si>
  <si>
    <t>Зам гл. энергетика 2</t>
  </si>
  <si>
    <t>Водопроводчик (7 мес)</t>
  </si>
  <si>
    <t>1.1. Штатное расписание</t>
  </si>
  <si>
    <t>1. Заработная плата</t>
  </si>
  <si>
    <t>2. Административно-хозяйственные расхолы</t>
  </si>
  <si>
    <t>Разнорабочий (при средней занятости 15 дн в мес-2000 в день</t>
  </si>
  <si>
    <t>2.1. Административные и информационные услуги</t>
  </si>
  <si>
    <t>2.2. Канцтовары, оргтехника</t>
  </si>
  <si>
    <t>2.3. Почтовые расходы</t>
  </si>
  <si>
    <t>2.4.Компенсация ГСМ и связи</t>
  </si>
  <si>
    <t>2.5. Юридические услуги + госпошлина</t>
  </si>
  <si>
    <t>2.6. Страховка дома правления</t>
  </si>
  <si>
    <t>2.7. Поощрение членов правления, активных садоволов</t>
  </si>
  <si>
    <t>2.8. Затраты на проведение ежегодного собрания</t>
  </si>
  <si>
    <t>Налоги с ФОТ 30,2%</t>
  </si>
  <si>
    <t>ФОТ+налоги с ФОТ</t>
  </si>
  <si>
    <t>ПРИХОДНО-РАСХОДНАЯ СМЕТА СНТ СН "МАЯК" НА 2026 ГОД</t>
  </si>
  <si>
    <t xml:space="preserve">оклад с учетом НДФЛ и районного коэффициента </t>
  </si>
  <si>
    <t>УСЛОВНО ПЕРЕМЕННЫЕ ЗАТРАТЫ:</t>
  </si>
  <si>
    <t>УСЛОВНО ПОСТОЯННЫЕ ЗАТРАТЫ:</t>
  </si>
  <si>
    <t>3.3 Спил деревьев</t>
  </si>
  <si>
    <t>3.2 Покос травы по улицам и КТПН-1, КТПН-2 (масло, бензин, леска)</t>
  </si>
  <si>
    <t>3.4 Расчистка снега (трактор,грейдер)</t>
  </si>
  <si>
    <t>3.5. Модернизация площадок для вывоза ТБО</t>
  </si>
  <si>
    <t>3.6. Установка и замена светильников</t>
  </si>
  <si>
    <t>3.7.Ремонт баков, продувка системы,текущий ремонт.</t>
  </si>
  <si>
    <t>3.8. Ремонт и содержание электросетей 0,4 кВ столбы</t>
  </si>
  <si>
    <t>3.9 Прочие расходы</t>
  </si>
  <si>
    <t>3. Расходы на содержание территории СНТСН:</t>
  </si>
  <si>
    <t>ИТОГО ПОСТОЯННЫХ ЗАТРАТ</t>
  </si>
  <si>
    <t>ИТОГО УСЛОВНО ПЕРЕМЕННЫХ ЗАТРАТ</t>
  </si>
  <si>
    <t>ВСЕГО ЗАТРАТ</t>
  </si>
  <si>
    <t>Понижающий коэффициент для участков без воды=0,81</t>
  </si>
  <si>
    <t>ЦЕЛЕВЫЕ ВЗНОСЫ:</t>
  </si>
  <si>
    <t>2.9 Вывоз ТБО и крупногабаритного мусора</t>
  </si>
  <si>
    <t>2.10 Ремонт и содержание дорог (заказ техники,отсыпка дорожным материалом,ямочный ремонт,ремонт примыканий/выездов,пожарные развороты, дорога общего пользования)</t>
  </si>
  <si>
    <t>2.11. Земельный налог (ИОП)</t>
  </si>
  <si>
    <t>2.12 Потери электроэнергии</t>
  </si>
  <si>
    <t>2.13 Компенсация СНТ "Прибой" по аренде насоса</t>
  </si>
  <si>
    <t>Обслуживание дорог по улицам Тихая, Центральная, Болотная, Болотный тупик, Приозерная, Основная, Гаражная, Гаражный тупик,Садовая, Прибрежная, Правобережная</t>
  </si>
  <si>
    <t>По решению собрания улиц с оформлением протокола по каждой улице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</si>
</sst>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0" xfId="0" applyFont="1"/>
    <xf numFmtId="0" fontId="3" fillId="0" borderId="2" xfId="0" applyFont="1" applyBorder="1"/>
    <xf numFmtId="0" fontId="3" fillId="0" borderId="18" xfId="0" applyFont="1" applyBorder="1"/>
    <xf numFmtId="0" fontId="4" fillId="0" borderId="2" xfId="0" applyFont="1" applyBorder="1"/>
    <xf numFmtId="0" fontId="4" fillId="0" borderId="26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3" xfId="0" applyFont="1" applyBorder="1"/>
    <xf numFmtId="0" fontId="4" fillId="0" borderId="17" xfId="0" applyFont="1" applyBorder="1"/>
    <xf numFmtId="0" fontId="4" fillId="0" borderId="27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0" xfId="0" applyFont="1" applyBorder="1"/>
    <xf numFmtId="0" fontId="3" fillId="0" borderId="19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5" fillId="0" borderId="1" xfId="0" applyFont="1" applyBorder="1"/>
    <xf numFmtId="0" fontId="3" fillId="0" borderId="1" xfId="0" applyFont="1" applyBorder="1" applyAlignment="1">
      <alignment horizontal="left" wrapText="1"/>
    </xf>
    <xf numFmtId="0" fontId="6" fillId="0" borderId="1" xfId="0" applyFont="1" applyBorder="1"/>
    <xf numFmtId="0" fontId="3" fillId="0" borderId="29" xfId="0" applyFont="1" applyBorder="1"/>
    <xf numFmtId="0" fontId="3" fillId="0" borderId="31" xfId="0" applyFont="1" applyBorder="1"/>
    <xf numFmtId="0" fontId="3" fillId="0" borderId="30" xfId="0" applyFont="1" applyBorder="1"/>
    <xf numFmtId="0" fontId="7" fillId="0" borderId="1" xfId="0" applyFont="1" applyBorder="1"/>
    <xf numFmtId="0" fontId="4" fillId="0" borderId="29" xfId="0" applyFont="1" applyBorder="1"/>
    <xf numFmtId="0" fontId="4" fillId="0" borderId="31" xfId="0" applyFont="1" applyBorder="1"/>
    <xf numFmtId="0" fontId="4" fillId="0" borderId="30" xfId="0" applyFont="1" applyBorder="1"/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31" xfId="0" applyFont="1" applyBorder="1" applyAlignment="1">
      <alignment horizontal="center"/>
    </xf>
    <xf numFmtId="0" fontId="3" fillId="0" borderId="0" xfId="0" applyFont="1" applyAlignment="1">
      <alignment horizont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17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1" fontId="4" fillId="3" borderId="11" xfId="0" applyNumberFormat="1" applyFont="1" applyFill="1" applyBorder="1" applyAlignment="1">
      <alignment horizontal="center" vertical="center"/>
    </xf>
    <xf numFmtId="1" fontId="4" fillId="3" borderId="17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9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0" xfId="0" applyBorder="1" applyAlignment="1">
      <alignment horizontal="left"/>
    </xf>
    <xf numFmtId="0" fontId="4" fillId="0" borderId="3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13" workbookViewId="0">
      <selection activeCell="D57" sqref="D57"/>
    </sheetView>
  </sheetViews>
  <sheetFormatPr defaultRowHeight="15.75" x14ac:dyDescent="0.25"/>
  <cols>
    <col min="1" max="1" width="57.140625" style="24" customWidth="1"/>
    <col min="2" max="8" width="18.28515625" style="24" customWidth="1"/>
    <col min="9" max="16384" width="9.140625" style="24"/>
  </cols>
  <sheetData>
    <row r="1" spans="1:10" x14ac:dyDescent="0.25">
      <c r="A1" s="53" t="s">
        <v>35</v>
      </c>
      <c r="B1" s="53"/>
      <c r="C1" s="53"/>
      <c r="D1" s="53"/>
      <c r="E1" s="53"/>
      <c r="F1" s="53"/>
      <c r="G1" s="53"/>
      <c r="H1" s="53"/>
    </row>
    <row r="2" spans="1:10" ht="16.5" thickBot="1" x14ac:dyDescent="0.3"/>
    <row r="3" spans="1:10" ht="126.75" thickBot="1" x14ac:dyDescent="0.3">
      <c r="A3" s="25"/>
      <c r="B3" s="1" t="s">
        <v>0</v>
      </c>
      <c r="C3" s="2"/>
      <c r="D3" s="2"/>
      <c r="E3" s="3" t="s">
        <v>1</v>
      </c>
      <c r="F3" s="4"/>
      <c r="G3" s="4"/>
      <c r="H3" s="3" t="s">
        <v>2</v>
      </c>
      <c r="I3" s="5" t="s">
        <v>3</v>
      </c>
      <c r="J3" s="6" t="s">
        <v>4</v>
      </c>
    </row>
    <row r="4" spans="1:10" x14ac:dyDescent="0.25">
      <c r="A4" s="7" t="s">
        <v>5</v>
      </c>
      <c r="B4" s="8">
        <v>4048</v>
      </c>
      <c r="C4" s="9"/>
      <c r="D4" s="9"/>
      <c r="E4" s="10">
        <v>563</v>
      </c>
      <c r="F4" s="11"/>
      <c r="G4" s="12"/>
      <c r="H4" s="13">
        <f>B4+E4</f>
        <v>4611</v>
      </c>
      <c r="I4" s="54">
        <f>E39/H5</f>
        <v>5172.498975409836</v>
      </c>
      <c r="J4" s="59">
        <f>E51/H4</f>
        <v>266.75341574495769</v>
      </c>
    </row>
    <row r="5" spans="1:10" ht="16.5" thickBot="1" x14ac:dyDescent="0.3">
      <c r="A5" s="14" t="s">
        <v>6</v>
      </c>
      <c r="B5" s="15">
        <v>897</v>
      </c>
      <c r="C5" s="16"/>
      <c r="D5" s="16"/>
      <c r="E5" s="17">
        <v>79</v>
      </c>
      <c r="F5" s="18"/>
      <c r="G5" s="19"/>
      <c r="H5" s="20">
        <f>B5+E5</f>
        <v>976</v>
      </c>
      <c r="I5" s="55"/>
      <c r="J5" s="60"/>
    </row>
    <row r="6" spans="1:10" x14ac:dyDescent="0.25">
      <c r="A6" s="23"/>
      <c r="B6" s="23"/>
      <c r="C6" s="23"/>
      <c r="D6" s="23"/>
      <c r="E6" s="23"/>
      <c r="F6" s="23"/>
      <c r="G6" s="23"/>
      <c r="H6" s="23"/>
    </row>
    <row r="7" spans="1:10" ht="16.5" thickBot="1" x14ac:dyDescent="0.3">
      <c r="A7" s="26"/>
      <c r="B7" s="26"/>
      <c r="C7" s="26"/>
      <c r="D7" s="26"/>
      <c r="E7" s="26"/>
      <c r="F7" s="26"/>
      <c r="G7" s="26"/>
      <c r="H7" s="26"/>
    </row>
    <row r="8" spans="1:10" ht="16.5" thickBot="1" x14ac:dyDescent="0.3">
      <c r="A8" s="27" t="s">
        <v>7</v>
      </c>
      <c r="B8" s="28" t="s">
        <v>8</v>
      </c>
      <c r="C8" s="29"/>
      <c r="D8" s="30"/>
      <c r="E8" s="30"/>
      <c r="F8" s="30"/>
      <c r="G8" s="30"/>
      <c r="H8" s="31"/>
    </row>
    <row r="9" spans="1:10" ht="16.5" thickBot="1" x14ac:dyDescent="0.3">
      <c r="A9" s="32" t="s">
        <v>9</v>
      </c>
      <c r="B9" s="33"/>
      <c r="C9" s="34"/>
      <c r="D9" s="35"/>
      <c r="E9" s="35"/>
      <c r="F9" s="35"/>
      <c r="G9" s="35"/>
      <c r="H9" s="36"/>
    </row>
    <row r="10" spans="1:10" x14ac:dyDescent="0.25">
      <c r="A10" s="37"/>
      <c r="B10" s="37"/>
      <c r="C10" s="37"/>
      <c r="D10" s="37"/>
      <c r="E10" s="37"/>
      <c r="F10" s="37"/>
      <c r="G10" s="37"/>
      <c r="H10" s="37"/>
    </row>
    <row r="11" spans="1:10" ht="63" x14ac:dyDescent="0.25">
      <c r="A11" s="38" t="s">
        <v>10</v>
      </c>
      <c r="B11" s="23" t="s">
        <v>11</v>
      </c>
      <c r="C11" s="23" t="s">
        <v>12</v>
      </c>
      <c r="D11" s="39" t="s">
        <v>36</v>
      </c>
      <c r="E11" s="39" t="s">
        <v>13</v>
      </c>
      <c r="F11" s="23" t="s">
        <v>33</v>
      </c>
      <c r="G11" s="23"/>
      <c r="H11" s="23"/>
    </row>
    <row r="12" spans="1:10" x14ac:dyDescent="0.25">
      <c r="A12" s="56" t="s">
        <v>38</v>
      </c>
      <c r="B12" s="63"/>
      <c r="C12" s="63"/>
      <c r="D12" s="64"/>
      <c r="E12" s="40"/>
      <c r="F12" s="23"/>
      <c r="G12" s="23" t="s">
        <v>34</v>
      </c>
      <c r="H12" s="23"/>
    </row>
    <row r="13" spans="1:10" x14ac:dyDescent="0.25">
      <c r="A13" s="61" t="s">
        <v>22</v>
      </c>
      <c r="B13" s="62"/>
      <c r="C13" s="62"/>
      <c r="D13" s="62"/>
      <c r="E13" s="40">
        <f>SUM(E15:E22)</f>
        <v>2089460</v>
      </c>
      <c r="F13" s="40">
        <f>SUM(F15:F22)</f>
        <v>631018</v>
      </c>
      <c r="G13" s="46">
        <f>SUM(E13:F13)</f>
        <v>2720478</v>
      </c>
      <c r="H13" s="23"/>
    </row>
    <row r="14" spans="1:10" x14ac:dyDescent="0.25">
      <c r="A14" s="38" t="s">
        <v>21</v>
      </c>
      <c r="B14" s="23"/>
      <c r="C14" s="23"/>
      <c r="D14" s="23"/>
      <c r="E14" s="40"/>
      <c r="F14" s="23"/>
      <c r="G14" s="23"/>
      <c r="H14" s="23"/>
    </row>
    <row r="15" spans="1:10" x14ac:dyDescent="0.25">
      <c r="A15" s="21" t="s">
        <v>14</v>
      </c>
      <c r="B15" s="42">
        <v>1</v>
      </c>
      <c r="C15" s="42">
        <v>12</v>
      </c>
      <c r="D15" s="50">
        <v>50000</v>
      </c>
      <c r="E15" s="50">
        <v>600000</v>
      </c>
      <c r="F15" s="50">
        <v>181200</v>
      </c>
      <c r="G15" s="23"/>
      <c r="H15" s="23"/>
    </row>
    <row r="16" spans="1:10" x14ac:dyDescent="0.25">
      <c r="A16" s="21" t="s">
        <v>16</v>
      </c>
      <c r="B16" s="42">
        <v>1</v>
      </c>
      <c r="C16" s="42">
        <v>12</v>
      </c>
      <c r="D16" s="50">
        <v>0</v>
      </c>
      <c r="E16" s="50">
        <v>0</v>
      </c>
      <c r="F16" s="50">
        <v>0</v>
      </c>
      <c r="G16" s="23"/>
      <c r="H16" s="23"/>
    </row>
    <row r="17" spans="1:12" x14ac:dyDescent="0.25">
      <c r="A17" s="21" t="s">
        <v>15</v>
      </c>
      <c r="B17" s="42">
        <v>1</v>
      </c>
      <c r="C17" s="42">
        <v>12</v>
      </c>
      <c r="D17" s="50">
        <v>35360</v>
      </c>
      <c r="E17" s="50">
        <v>424320</v>
      </c>
      <c r="F17" s="50">
        <v>128145</v>
      </c>
      <c r="G17" s="23"/>
      <c r="H17" s="23"/>
    </row>
    <row r="18" spans="1:12" x14ac:dyDescent="0.25">
      <c r="A18" s="21" t="s">
        <v>17</v>
      </c>
      <c r="B18" s="42">
        <v>1</v>
      </c>
      <c r="C18" s="42">
        <v>12</v>
      </c>
      <c r="D18" s="50">
        <v>35360</v>
      </c>
      <c r="E18" s="50">
        <v>424320</v>
      </c>
      <c r="F18" s="50">
        <v>128145</v>
      </c>
      <c r="G18" s="23"/>
      <c r="H18" s="23"/>
    </row>
    <row r="19" spans="1:12" x14ac:dyDescent="0.25">
      <c r="A19" s="21" t="s">
        <v>18</v>
      </c>
      <c r="B19" s="42">
        <v>1</v>
      </c>
      <c r="C19" s="42">
        <v>12</v>
      </c>
      <c r="D19" s="50">
        <v>6325</v>
      </c>
      <c r="E19" s="50">
        <v>75900</v>
      </c>
      <c r="F19" s="50">
        <v>22922</v>
      </c>
      <c r="G19" s="23"/>
      <c r="H19" s="23"/>
    </row>
    <row r="20" spans="1:12" x14ac:dyDescent="0.25">
      <c r="A20" s="21" t="s">
        <v>19</v>
      </c>
      <c r="B20" s="42">
        <v>1</v>
      </c>
      <c r="C20" s="42">
        <v>12</v>
      </c>
      <c r="D20" s="50">
        <v>6325</v>
      </c>
      <c r="E20" s="50">
        <v>75900</v>
      </c>
      <c r="F20" s="50">
        <v>22922</v>
      </c>
      <c r="G20" s="23"/>
      <c r="H20" s="23"/>
    </row>
    <row r="21" spans="1:12" x14ac:dyDescent="0.25">
      <c r="A21" s="22" t="s">
        <v>20</v>
      </c>
      <c r="B21" s="23">
        <v>1</v>
      </c>
      <c r="C21" s="23">
        <v>7</v>
      </c>
      <c r="D21" s="50">
        <v>35360</v>
      </c>
      <c r="E21" s="50">
        <v>247520</v>
      </c>
      <c r="F21" s="50">
        <v>74751</v>
      </c>
      <c r="G21" s="23"/>
      <c r="H21" s="23"/>
    </row>
    <row r="22" spans="1:12" x14ac:dyDescent="0.25">
      <c r="A22" s="23" t="s">
        <v>24</v>
      </c>
      <c r="B22" s="23">
        <v>1</v>
      </c>
      <c r="C22" s="23">
        <v>7</v>
      </c>
      <c r="D22" s="50">
        <v>34500</v>
      </c>
      <c r="E22" s="50">
        <v>241500</v>
      </c>
      <c r="F22" s="50">
        <v>72933</v>
      </c>
      <c r="G22" s="23"/>
      <c r="H22" s="23"/>
    </row>
    <row r="23" spans="1:12" x14ac:dyDescent="0.25">
      <c r="A23" s="23"/>
      <c r="B23" s="23"/>
      <c r="C23" s="23"/>
      <c r="D23" s="23"/>
      <c r="E23" s="23"/>
      <c r="F23" s="23"/>
      <c r="G23" s="23"/>
      <c r="H23" s="23"/>
    </row>
    <row r="24" spans="1:12" x14ac:dyDescent="0.25">
      <c r="A24" s="38"/>
      <c r="B24" s="23"/>
      <c r="C24" s="23"/>
      <c r="D24" s="23"/>
      <c r="E24" s="23"/>
      <c r="F24" s="23"/>
      <c r="G24" s="23"/>
      <c r="H24" s="23"/>
    </row>
    <row r="25" spans="1:12" x14ac:dyDescent="0.25">
      <c r="A25" s="65" t="s">
        <v>23</v>
      </c>
      <c r="B25" s="66"/>
      <c r="C25" s="66"/>
      <c r="D25" s="67"/>
      <c r="E25" s="40"/>
      <c r="F25" s="23"/>
      <c r="G25" s="23"/>
      <c r="H25" s="23"/>
    </row>
    <row r="26" spans="1:12" x14ac:dyDescent="0.25">
      <c r="A26" s="23" t="s">
        <v>25</v>
      </c>
      <c r="B26" s="23"/>
      <c r="C26" s="23"/>
      <c r="D26" s="23"/>
      <c r="E26" s="50">
        <v>122381</v>
      </c>
      <c r="F26" s="23"/>
      <c r="G26" s="23"/>
      <c r="H26" s="23"/>
    </row>
    <row r="27" spans="1:12" x14ac:dyDescent="0.25">
      <c r="A27" s="23" t="s">
        <v>26</v>
      </c>
      <c r="B27" s="23"/>
      <c r="C27" s="23"/>
      <c r="D27" s="23"/>
      <c r="E27" s="50">
        <v>30000</v>
      </c>
      <c r="F27" s="23"/>
      <c r="G27" s="23"/>
      <c r="H27" s="23"/>
      <c r="L27" s="24">
        <f>J25/976</f>
        <v>0</v>
      </c>
    </row>
    <row r="28" spans="1:12" x14ac:dyDescent="0.25">
      <c r="A28" s="23" t="s">
        <v>27</v>
      </c>
      <c r="B28" s="23"/>
      <c r="C28" s="23"/>
      <c r="D28" s="23"/>
      <c r="E28" s="50">
        <v>6500</v>
      </c>
      <c r="F28" s="23"/>
      <c r="G28" s="23"/>
      <c r="H28" s="23"/>
      <c r="J28" s="24">
        <f>J25/4611</f>
        <v>0</v>
      </c>
    </row>
    <row r="29" spans="1:12" x14ac:dyDescent="0.25">
      <c r="A29" s="23" t="s">
        <v>28</v>
      </c>
      <c r="B29" s="23"/>
      <c r="C29" s="23"/>
      <c r="D29" s="23"/>
      <c r="E29" s="50">
        <v>62000</v>
      </c>
      <c r="F29" s="23"/>
      <c r="G29" s="23"/>
      <c r="H29" s="23"/>
    </row>
    <row r="30" spans="1:12" x14ac:dyDescent="0.25">
      <c r="A30" s="39" t="s">
        <v>29</v>
      </c>
      <c r="B30" s="23"/>
      <c r="C30" s="23"/>
      <c r="D30" s="23"/>
      <c r="E30" s="50">
        <v>280000</v>
      </c>
      <c r="F30" s="23"/>
      <c r="G30" s="23"/>
      <c r="H30" s="23"/>
    </row>
    <row r="31" spans="1:12" x14ac:dyDescent="0.25">
      <c r="A31" s="39" t="s">
        <v>30</v>
      </c>
      <c r="B31" s="23"/>
      <c r="C31" s="23"/>
      <c r="D31" s="23"/>
      <c r="E31" s="50">
        <v>20000</v>
      </c>
      <c r="F31" s="23"/>
      <c r="G31" s="23"/>
      <c r="H31" s="23"/>
    </row>
    <row r="32" spans="1:12" x14ac:dyDescent="0.25">
      <c r="A32" s="39" t="s">
        <v>31</v>
      </c>
      <c r="B32" s="23"/>
      <c r="C32" s="23"/>
      <c r="D32" s="23"/>
      <c r="E32" s="50">
        <v>200000</v>
      </c>
      <c r="F32" s="23"/>
      <c r="G32" s="23"/>
      <c r="H32" s="23"/>
    </row>
    <row r="33" spans="1:8" ht="30.75" customHeight="1" x14ac:dyDescent="0.25">
      <c r="A33" s="41" t="s">
        <v>32</v>
      </c>
      <c r="B33" s="23"/>
      <c r="C33" s="23"/>
      <c r="D33" s="23"/>
      <c r="E33" s="50">
        <v>50000</v>
      </c>
      <c r="F33" s="23"/>
      <c r="G33" s="23"/>
      <c r="H33" s="23"/>
    </row>
    <row r="34" spans="1:8" ht="19.5" customHeight="1" x14ac:dyDescent="0.25">
      <c r="A34" s="41" t="s">
        <v>53</v>
      </c>
      <c r="B34" s="23"/>
      <c r="C34" s="23"/>
      <c r="D34" s="23"/>
      <c r="E34" s="50">
        <v>500000</v>
      </c>
      <c r="F34" s="23"/>
      <c r="G34" s="23"/>
      <c r="H34" s="23"/>
    </row>
    <row r="35" spans="1:8" ht="88.5" customHeight="1" x14ac:dyDescent="0.25">
      <c r="A35" s="41" t="s">
        <v>54</v>
      </c>
      <c r="B35" s="23"/>
      <c r="C35" s="23"/>
      <c r="D35" s="23"/>
      <c r="E35" s="50">
        <v>850000</v>
      </c>
      <c r="F35" s="23"/>
      <c r="G35" s="23"/>
      <c r="H35" s="23"/>
    </row>
    <row r="36" spans="1:8" x14ac:dyDescent="0.25">
      <c r="A36" s="23" t="s">
        <v>55</v>
      </c>
      <c r="B36" s="23"/>
      <c r="C36" s="23"/>
      <c r="D36" s="23"/>
      <c r="E36" s="50">
        <v>22000</v>
      </c>
      <c r="F36" s="23"/>
      <c r="G36" s="23"/>
      <c r="H36" s="23"/>
    </row>
    <row r="37" spans="1:8" x14ac:dyDescent="0.25">
      <c r="A37" s="43" t="s">
        <v>56</v>
      </c>
      <c r="B37" s="44"/>
      <c r="C37" s="44"/>
      <c r="D37" s="45"/>
      <c r="E37" s="50">
        <v>150000</v>
      </c>
      <c r="F37" s="23"/>
      <c r="G37" s="23"/>
      <c r="H37" s="23"/>
    </row>
    <row r="38" spans="1:8" x14ac:dyDescent="0.25">
      <c r="A38" s="43" t="s">
        <v>57</v>
      </c>
      <c r="B38" s="44"/>
      <c r="C38" s="44"/>
      <c r="D38" s="45"/>
      <c r="E38" s="50">
        <v>35000</v>
      </c>
      <c r="F38" s="23"/>
      <c r="G38" s="23"/>
      <c r="H38" s="23"/>
    </row>
    <row r="39" spans="1:8" x14ac:dyDescent="0.25">
      <c r="A39" s="47" t="s">
        <v>48</v>
      </c>
      <c r="B39" s="48"/>
      <c r="C39" s="48"/>
      <c r="D39" s="49"/>
      <c r="E39" s="51">
        <f>G13+E26+E27+E28+E29+E30+E31+E32+E33+E34+E35+E36+E37+E38</f>
        <v>5048359</v>
      </c>
      <c r="F39" s="23"/>
      <c r="G39" s="23"/>
      <c r="H39" s="23"/>
    </row>
    <row r="40" spans="1:8" x14ac:dyDescent="0.25">
      <c r="A40" s="56" t="s">
        <v>37</v>
      </c>
      <c r="B40" s="52"/>
      <c r="C40" s="52"/>
      <c r="D40" s="52"/>
      <c r="E40" s="52"/>
      <c r="F40" s="52"/>
      <c r="G40" s="52"/>
      <c r="H40" s="68"/>
    </row>
    <row r="41" spans="1:8" x14ac:dyDescent="0.25">
      <c r="E41" s="52" t="s">
        <v>51</v>
      </c>
      <c r="F41" s="52"/>
      <c r="G41" s="52"/>
      <c r="H41" s="52"/>
    </row>
    <row r="42" spans="1:8" x14ac:dyDescent="0.25">
      <c r="A42" s="23" t="s">
        <v>47</v>
      </c>
      <c r="B42" s="23"/>
      <c r="C42" s="23"/>
      <c r="D42" s="23"/>
      <c r="E42" s="40"/>
      <c r="F42" s="23"/>
      <c r="G42" s="23"/>
      <c r="H42" s="23"/>
    </row>
    <row r="43" spans="1:8" x14ac:dyDescent="0.25">
      <c r="A43" s="23" t="s">
        <v>40</v>
      </c>
      <c r="B43" s="23"/>
      <c r="C43" s="23"/>
      <c r="D43" s="23"/>
      <c r="E43" s="50">
        <v>10000</v>
      </c>
      <c r="F43" s="23"/>
      <c r="G43" s="23"/>
      <c r="H43" s="23"/>
    </row>
    <row r="44" spans="1:8" x14ac:dyDescent="0.25">
      <c r="A44" s="23" t="s">
        <v>39</v>
      </c>
      <c r="B44" s="23"/>
      <c r="C44" s="23"/>
      <c r="D44" s="23"/>
      <c r="E44" s="50">
        <v>150000</v>
      </c>
      <c r="F44" s="23"/>
      <c r="G44" s="23"/>
      <c r="H44" s="23"/>
    </row>
    <row r="45" spans="1:8" x14ac:dyDescent="0.25">
      <c r="A45" s="23" t="s">
        <v>41</v>
      </c>
      <c r="B45" s="23"/>
      <c r="C45" s="23"/>
      <c r="D45" s="23"/>
      <c r="E45" s="50">
        <v>160000</v>
      </c>
      <c r="F45" s="23"/>
      <c r="G45" s="23"/>
      <c r="H45" s="23"/>
    </row>
    <row r="46" spans="1:8" x14ac:dyDescent="0.25">
      <c r="A46" s="23" t="s">
        <v>42</v>
      </c>
      <c r="B46" s="23"/>
      <c r="C46" s="23"/>
      <c r="D46" s="23"/>
      <c r="E46" s="50">
        <v>250000</v>
      </c>
      <c r="F46" s="23"/>
      <c r="G46" s="23"/>
      <c r="H46" s="23"/>
    </row>
    <row r="47" spans="1:8" x14ac:dyDescent="0.25">
      <c r="A47" s="43" t="s">
        <v>43</v>
      </c>
      <c r="B47" s="44"/>
      <c r="C47" s="44"/>
      <c r="D47" s="45"/>
      <c r="E47" s="50">
        <v>10000</v>
      </c>
      <c r="F47" s="23"/>
      <c r="G47" s="23"/>
      <c r="H47" s="23"/>
    </row>
    <row r="48" spans="1:8" x14ac:dyDescent="0.25">
      <c r="A48" s="39" t="s">
        <v>44</v>
      </c>
      <c r="B48" s="23"/>
      <c r="C48" s="23"/>
      <c r="D48" s="23"/>
      <c r="E48" s="50">
        <v>100000</v>
      </c>
      <c r="F48" s="23"/>
      <c r="G48" s="23"/>
      <c r="H48" s="23"/>
    </row>
    <row r="49" spans="1:12" x14ac:dyDescent="0.25">
      <c r="A49" s="23" t="s">
        <v>45</v>
      </c>
      <c r="B49" s="23"/>
      <c r="C49" s="23"/>
      <c r="D49" s="23"/>
      <c r="E49" s="50">
        <v>500000</v>
      </c>
      <c r="F49" s="23"/>
      <c r="G49" s="23"/>
      <c r="H49" s="23"/>
    </row>
    <row r="50" spans="1:12" x14ac:dyDescent="0.25">
      <c r="A50" s="39" t="s">
        <v>46</v>
      </c>
      <c r="B50" s="23"/>
      <c r="C50" s="23"/>
      <c r="D50" s="23"/>
      <c r="E50" s="50">
        <v>50000</v>
      </c>
      <c r="F50" s="23"/>
      <c r="G50" s="23"/>
      <c r="H50" s="23"/>
    </row>
    <row r="51" spans="1:12" x14ac:dyDescent="0.25">
      <c r="A51" s="38" t="s">
        <v>49</v>
      </c>
      <c r="B51" s="38"/>
      <c r="C51" s="38"/>
      <c r="D51" s="38"/>
      <c r="E51" s="51">
        <f>E43+E44+E45+E46+E47+E48+E49+E50</f>
        <v>1230000</v>
      </c>
      <c r="F51" s="23"/>
      <c r="G51" s="23"/>
      <c r="H51" s="23"/>
    </row>
    <row r="52" spans="1:12" x14ac:dyDescent="0.25">
      <c r="A52" s="38"/>
      <c r="B52" s="38"/>
      <c r="C52" s="38"/>
      <c r="D52" s="38"/>
      <c r="E52" s="51"/>
      <c r="F52" s="23"/>
      <c r="G52" s="23"/>
      <c r="H52" s="23"/>
    </row>
    <row r="53" spans="1:12" x14ac:dyDescent="0.25">
      <c r="A53" s="23"/>
      <c r="B53" s="23"/>
      <c r="C53" s="23"/>
      <c r="D53" s="23"/>
      <c r="E53" s="50"/>
      <c r="F53" s="23"/>
      <c r="G53" s="23"/>
      <c r="H53" s="23"/>
    </row>
    <row r="54" spans="1:12" x14ac:dyDescent="0.25">
      <c r="A54" s="38" t="s">
        <v>50</v>
      </c>
      <c r="B54" s="38"/>
      <c r="C54" s="38"/>
      <c r="D54" s="38"/>
      <c r="E54" s="51">
        <f>E39+E51</f>
        <v>6278359</v>
      </c>
      <c r="F54" s="23"/>
      <c r="G54" s="23"/>
      <c r="H54" s="23"/>
    </row>
    <row r="55" spans="1:12" x14ac:dyDescent="0.25">
      <c r="A55" s="23"/>
      <c r="B55" s="23"/>
      <c r="C55" s="23"/>
      <c r="D55" s="23"/>
      <c r="E55" s="46"/>
      <c r="F55" s="23"/>
      <c r="G55" s="23"/>
      <c r="H55" s="23"/>
      <c r="L55" s="24">
        <f>J55/4611</f>
        <v>0</v>
      </c>
    </row>
    <row r="56" spans="1:12" x14ac:dyDescent="0.25">
      <c r="A56" s="56" t="s">
        <v>52</v>
      </c>
      <c r="B56" s="57"/>
      <c r="C56" s="57"/>
      <c r="D56" s="57"/>
      <c r="E56" s="57"/>
      <c r="F56" s="57"/>
      <c r="G56" s="57"/>
      <c r="H56" s="58"/>
    </row>
    <row r="57" spans="1:12" ht="123.75" customHeight="1" x14ac:dyDescent="0.25">
      <c r="A57" s="39" t="s">
        <v>58</v>
      </c>
      <c r="B57" s="23"/>
      <c r="C57" s="23"/>
      <c r="D57" s="23"/>
      <c r="E57" s="39" t="s">
        <v>59</v>
      </c>
      <c r="F57" s="23"/>
      <c r="G57" s="23"/>
      <c r="H57" s="23"/>
    </row>
    <row r="58" spans="1:12" x14ac:dyDescent="0.25">
      <c r="A58" s="23"/>
      <c r="B58" s="23"/>
      <c r="C58" s="23"/>
      <c r="D58" s="23"/>
      <c r="E58" s="23"/>
      <c r="F58" s="23"/>
      <c r="G58" s="23"/>
      <c r="H58" s="23"/>
    </row>
    <row r="59" spans="1:12" x14ac:dyDescent="0.25">
      <c r="A59" s="23"/>
      <c r="B59" s="23"/>
      <c r="C59" s="23"/>
      <c r="D59" s="23"/>
      <c r="E59" s="23"/>
      <c r="F59" s="23"/>
      <c r="G59" s="23"/>
      <c r="H59" s="23"/>
    </row>
    <row r="60" spans="1:12" x14ac:dyDescent="0.25">
      <c r="A60" s="23"/>
      <c r="B60" s="23"/>
      <c r="C60" s="23"/>
      <c r="D60" s="23"/>
      <c r="E60" s="23"/>
      <c r="F60" s="23"/>
      <c r="G60" s="23"/>
      <c r="H60" s="23"/>
    </row>
    <row r="61" spans="1:12" x14ac:dyDescent="0.25">
      <c r="A61" s="23"/>
      <c r="B61" s="23"/>
      <c r="C61" s="23"/>
      <c r="D61" s="23"/>
      <c r="E61" s="23"/>
      <c r="F61" s="23"/>
      <c r="G61" s="23"/>
      <c r="H61" s="23"/>
    </row>
  </sheetData>
  <mergeCells count="9">
    <mergeCell ref="E41:H41"/>
    <mergeCell ref="A1:H1"/>
    <mergeCell ref="I4:I5"/>
    <mergeCell ref="A56:H56"/>
    <mergeCell ref="J4:J5"/>
    <mergeCell ref="A13:D13"/>
    <mergeCell ref="A12:D12"/>
    <mergeCell ref="A25:D25"/>
    <mergeCell ref="A40:H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Правление</cp:lastModifiedBy>
  <dcterms:created xsi:type="dcterms:W3CDTF">2015-06-05T18:19:34Z</dcterms:created>
  <dcterms:modified xsi:type="dcterms:W3CDTF">2026-03-21T04:43:41Z</dcterms:modified>
</cp:coreProperties>
</file>